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erkas\Desktop\Anamarija\Emisije onečišćujućih tvari u zrak\emisije onečišćujućih tvari 2023\"/>
    </mc:Choice>
  </mc:AlternateContent>
  <bookViews>
    <workbookView xWindow="690" yWindow="795" windowWidth="15600" windowHeight="11760"/>
  </bookViews>
  <sheets>
    <sheet name="mjesec_1" sheetId="1" r:id="rId1"/>
  </sheets>
  <calcPr calcId="162913"/>
</workbook>
</file>

<file path=xl/calcChain.xml><?xml version="1.0" encoding="utf-8"?>
<calcChain xmlns="http://schemas.openxmlformats.org/spreadsheetml/2006/main">
  <c r="G6" i="1" l="1"/>
  <c r="E6" i="1"/>
  <c r="X9" i="1" l="1"/>
  <c r="X8" i="1"/>
  <c r="W9" i="1"/>
  <c r="W8" i="1"/>
  <c r="V9" i="1"/>
  <c r="V8" i="1"/>
  <c r="U9" i="1"/>
  <c r="U8" i="1"/>
  <c r="X10" i="1" l="1"/>
  <c r="W10" i="1"/>
  <c r="V10" i="1"/>
  <c r="S6" i="1"/>
  <c r="T6" i="1" s="1"/>
  <c r="Q6" i="1"/>
  <c r="R6" i="1" s="1"/>
  <c r="U10" i="1" l="1"/>
  <c r="D6" i="1" l="1"/>
  <c r="C31" i="1" l="1"/>
  <c r="B31" i="1"/>
  <c r="O6" i="1"/>
  <c r="M6" i="1"/>
  <c r="C6" i="1"/>
  <c r="P6" i="1" l="1"/>
  <c r="N6" i="1"/>
</calcChain>
</file>

<file path=xl/sharedStrings.xml><?xml version="1.0" encoding="utf-8"?>
<sst xmlns="http://schemas.openxmlformats.org/spreadsheetml/2006/main" count="76" uniqueCount="50">
  <si>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</si>
  <si>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</si>
  <si>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</si>
  <si>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</si>
  <si>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</si>
  <si>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</si>
  <si>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</si>
  <si>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</si>
  <si>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</si>
  <si>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</si>
  <si>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</si>
  <si>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</si>
  <si>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</si>
  <si>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</si>
  <si>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</si>
  <si>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</si>
  <si>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</si>
  <si>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</si>
  <si>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</si>
  <si>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</si>
  <si>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</si>
  <si>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</si>
  <si>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</si>
  <si>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</si>
  <si>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</si>
  <si>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</si>
  <si>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HEP Proizvodnja d.o.o. TE-TO Zagreb
betonski dimnjak, zajednički ispust kotlova:
VK3, VK4, VK5, K3 i PK3</t>
  </si>
  <si>
    <t>protok  i prosječna toplinska snaga tekućeg goriva</t>
  </si>
  <si>
    <t>t</t>
  </si>
  <si>
    <t>raspoloživost</t>
  </si>
  <si>
    <r>
      <t>SO</t>
    </r>
    <r>
      <rPr>
        <b/>
        <vertAlign val="subscript"/>
        <sz val="8"/>
        <color theme="1"/>
        <rFont val="Arial"/>
        <family val="2"/>
        <charset val="238"/>
      </rPr>
      <t>2</t>
    </r>
  </si>
  <si>
    <t>krute
čestice</t>
  </si>
  <si>
    <t>krute čestice</t>
  </si>
  <si>
    <t>Godišnji izvještaj o provedenom kontinuiranom mjerenju emisija onečišćujućih tvari u zrak iz nepokretnog izvora</t>
  </si>
  <si>
    <t>Kuševačka 10a
10000 Zagreb</t>
  </si>
  <si>
    <t>36475,48</t>
  </si>
  <si>
    <t>5470,07</t>
  </si>
  <si>
    <t>8760</t>
  </si>
  <si>
    <t>2918,35</t>
  </si>
  <si>
    <t>1626,18</t>
  </si>
  <si>
    <t>14396,75</t>
  </si>
  <si>
    <t>125,67</t>
  </si>
  <si>
    <t>95,04</t>
  </si>
  <si>
    <t>273,00</t>
  </si>
  <si>
    <t>70,00</t>
  </si>
  <si>
    <t>59,48</t>
  </si>
  <si>
    <t>840,44</t>
  </si>
  <si>
    <t>95,64</t>
  </si>
  <si>
    <t>0,00</t>
  </si>
  <si>
    <t>262,00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</si>
</sst>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yyyy/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1" fontId="1" fillId="2" borderId="30" xfId="0" applyNumberFormat="1" applyFont="1" applyFill="1" applyBorder="1" applyAlignment="1">
      <alignment horizontal="center" vertic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36" xfId="0" applyNumberFormat="1" applyFont="1" applyBorder="1" applyAlignment="1">
      <alignment horizontal="center" vertical="center"/>
    </xf>
    <xf numFmtId="166" fontId="6" fillId="0" borderId="37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6" fillId="0" borderId="19" xfId="0" applyNumberFormat="1" applyFont="1" applyBorder="1" applyAlignment="1">
      <alignment horizontal="center" vertical="center"/>
    </xf>
    <xf numFmtId="166" fontId="6" fillId="0" borderId="33" xfId="0" applyNumberFormat="1" applyFont="1" applyBorder="1" applyAlignment="1">
      <alignment horizontal="center" vertical="center"/>
    </xf>
    <xf numFmtId="166" fontId="6" fillId="0" borderId="20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5" fontId="2" fillId="2" borderId="23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49" fontId="1" fillId="2" borderId="53" xfId="0" applyNumberFormat="1" applyFont="1" applyFill="1" applyBorder="1" applyAlignment="1">
      <alignment horizontal="center" vertical="center"/>
    </xf>
    <xf numFmtId="49" fontId="1" fillId="2" borderId="58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2" fillId="2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49" fontId="1" fillId="2" borderId="54" xfId="0" applyNumberFormat="1" applyFont="1" applyFill="1" applyBorder="1" applyAlignment="1">
      <alignment horizontal="center" vertical="center"/>
    </xf>
    <xf numFmtId="49" fontId="1" fillId="2" borderId="59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49" fontId="0" fillId="0" borderId="36" xfId="0" applyNumberForma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50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AD35"/>
  <sheetViews>
    <sheetView tabSelected="1" zoomScaleNormal="100" workbookViewId="0">
      <selection activeCell="K28" sqref="K28"/>
    </sheetView>
  </sheetViews>
  <sheetFormatPr defaultRowHeight="11.25" x14ac:dyDescent="0.25"/>
  <cols>
    <col min="1" max="1" width="2.7109375" style="1" customWidth="1"/>
    <col min="2" max="5" width="9.7109375" style="1" customWidth="1"/>
    <col min="6" max="6" width="8.7109375" style="1" customWidth="1"/>
    <col min="7" max="7" width="9.7109375" style="1" customWidth="1"/>
    <col min="8" max="8" width="8.7109375" style="1" customWidth="1"/>
    <col min="9" max="12" width="7.7109375" style="1" customWidth="1"/>
    <col min="13" max="24" width="10.7109375" style="1" customWidth="1"/>
    <col min="25" max="16384" width="9.140625" style="1"/>
  </cols>
  <sheetData>
    <row r="1" spans="1:30" s="2" customFormat="1" ht="15" customHeight="1" thickBot="1" x14ac:dyDescent="0.3">
      <c r="A1" s="25"/>
      <c r="B1" s="27"/>
      <c r="C1" s="50" t="s">
        <v>38</v>
      </c>
      <c r="D1" s="50" t="s">
        <v>39</v>
      </c>
      <c r="E1" s="51" t="s">
        <v>40</v>
      </c>
      <c r="F1" s="30"/>
      <c r="G1" s="51" t="s">
        <v>48</v>
      </c>
      <c r="H1" s="30"/>
      <c r="I1" s="30"/>
      <c r="J1" s="30"/>
      <c r="K1" s="30"/>
      <c r="L1" s="30"/>
      <c r="M1" s="47" t="s">
        <v>36</v>
      </c>
      <c r="N1" s="25"/>
      <c r="O1" s="47" t="s">
        <v>35</v>
      </c>
      <c r="P1" s="25"/>
      <c r="Q1" s="47" t="s">
        <v>45</v>
      </c>
      <c r="R1" s="25"/>
      <c r="S1" s="47" t="s">
        <v>46</v>
      </c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s="2" customFormat="1" ht="15" customHeight="1" thickTop="1" thickBot="1" x14ac:dyDescent="0.3">
      <c r="A2" s="25"/>
      <c r="B2" s="99" t="s">
        <v>0</v>
      </c>
      <c r="C2" s="100"/>
      <c r="D2" s="100"/>
      <c r="E2" s="100"/>
      <c r="F2" s="100"/>
      <c r="G2" s="101"/>
      <c r="H2" s="102"/>
      <c r="I2" s="99" t="s">
        <v>1</v>
      </c>
      <c r="J2" s="100"/>
      <c r="K2" s="101"/>
      <c r="L2" s="102"/>
      <c r="M2" s="99" t="s">
        <v>2</v>
      </c>
      <c r="N2" s="100"/>
      <c r="O2" s="100"/>
      <c r="P2" s="100"/>
      <c r="Q2" s="101"/>
      <c r="R2" s="101"/>
      <c r="S2" s="101"/>
      <c r="T2" s="102"/>
      <c r="U2" s="65" t="s">
        <v>3</v>
      </c>
      <c r="V2" s="65"/>
      <c r="W2" s="66"/>
      <c r="X2" s="67"/>
      <c r="Y2" s="25"/>
      <c r="Z2" s="25"/>
      <c r="AA2" s="25"/>
      <c r="AB2" s="25"/>
      <c r="AC2" s="25"/>
      <c r="AD2" s="25"/>
    </row>
    <row r="3" spans="1:30" s="2" customFormat="1" ht="12" customHeight="1" thickTop="1" x14ac:dyDescent="0.25">
      <c r="A3" s="25"/>
      <c r="B3" s="118" t="s">
        <v>4</v>
      </c>
      <c r="C3" s="95" t="s">
        <v>5</v>
      </c>
      <c r="D3" s="95" t="s">
        <v>6</v>
      </c>
      <c r="E3" s="95" t="s">
        <v>7</v>
      </c>
      <c r="F3" s="120"/>
      <c r="G3" s="95" t="s">
        <v>27</v>
      </c>
      <c r="H3" s="96"/>
      <c r="I3" s="103" t="s">
        <v>29</v>
      </c>
      <c r="J3" s="104"/>
      <c r="K3" s="104"/>
      <c r="L3" s="105"/>
      <c r="M3" s="106" t="s">
        <v>8</v>
      </c>
      <c r="N3" s="107"/>
      <c r="O3" s="110" t="s">
        <v>9</v>
      </c>
      <c r="P3" s="111"/>
      <c r="Q3" s="110" t="s">
        <v>30</v>
      </c>
      <c r="R3" s="111"/>
      <c r="S3" s="110" t="s">
        <v>32</v>
      </c>
      <c r="T3" s="127"/>
      <c r="U3" s="68"/>
      <c r="V3" s="68"/>
      <c r="W3" s="69"/>
      <c r="X3" s="70"/>
      <c r="Y3" s="25"/>
      <c r="Z3" s="25"/>
      <c r="AA3" s="25"/>
      <c r="AB3" s="25"/>
      <c r="AC3" s="25"/>
      <c r="AD3" s="25"/>
    </row>
    <row r="4" spans="1:30" s="4" customFormat="1" ht="22.5" customHeight="1" x14ac:dyDescent="0.25">
      <c r="A4" s="26"/>
      <c r="B4" s="119"/>
      <c r="C4" s="97"/>
      <c r="D4" s="97"/>
      <c r="E4" s="97"/>
      <c r="F4" s="97"/>
      <c r="G4" s="97"/>
      <c r="H4" s="98"/>
      <c r="I4" s="37" t="s">
        <v>8</v>
      </c>
      <c r="J4" s="38" t="s">
        <v>9</v>
      </c>
      <c r="K4" s="38" t="s">
        <v>30</v>
      </c>
      <c r="L4" s="3" t="s">
        <v>31</v>
      </c>
      <c r="M4" s="108"/>
      <c r="N4" s="109"/>
      <c r="O4" s="104"/>
      <c r="P4" s="109"/>
      <c r="Q4" s="104"/>
      <c r="R4" s="109"/>
      <c r="S4" s="104"/>
      <c r="T4" s="105"/>
      <c r="U4" s="68"/>
      <c r="V4" s="68"/>
      <c r="W4" s="69"/>
      <c r="X4" s="70"/>
      <c r="Y4" s="26"/>
      <c r="Z4" s="26"/>
      <c r="AA4" s="26"/>
      <c r="AB4" s="26"/>
      <c r="AC4" s="26"/>
      <c r="AD4" s="26"/>
    </row>
    <row r="5" spans="1:30" s="2" customFormat="1" ht="12.95" customHeight="1" thickBot="1" x14ac:dyDescent="0.3">
      <c r="A5" s="25"/>
      <c r="B5" s="49" t="s">
        <v>37</v>
      </c>
      <c r="C5" s="5" t="s">
        <v>10</v>
      </c>
      <c r="D5" s="5" t="s">
        <v>10</v>
      </c>
      <c r="E5" s="5" t="s">
        <v>11</v>
      </c>
      <c r="F5" s="5" t="s">
        <v>12</v>
      </c>
      <c r="G5" s="5" t="s">
        <v>28</v>
      </c>
      <c r="H5" s="6" t="s">
        <v>12</v>
      </c>
      <c r="I5" s="7" t="s">
        <v>21</v>
      </c>
      <c r="J5" s="5" t="s">
        <v>21</v>
      </c>
      <c r="K5" s="6" t="s">
        <v>21</v>
      </c>
      <c r="L5" s="6" t="s">
        <v>21</v>
      </c>
      <c r="M5" s="8" t="s">
        <v>13</v>
      </c>
      <c r="N5" s="9" t="s">
        <v>14</v>
      </c>
      <c r="O5" s="9" t="s">
        <v>13</v>
      </c>
      <c r="P5" s="9" t="s">
        <v>14</v>
      </c>
      <c r="Q5" s="9" t="s">
        <v>13</v>
      </c>
      <c r="R5" s="9" t="s">
        <v>14</v>
      </c>
      <c r="S5" s="9" t="s">
        <v>13</v>
      </c>
      <c r="T5" s="6" t="s">
        <v>14</v>
      </c>
      <c r="U5" s="71"/>
      <c r="V5" s="71"/>
      <c r="W5" s="72"/>
      <c r="X5" s="73"/>
      <c r="Y5" s="25"/>
      <c r="Z5" s="25"/>
      <c r="AA5" s="25"/>
      <c r="AB5" s="25"/>
      <c r="AC5" s="25"/>
      <c r="AD5" s="25"/>
    </row>
    <row r="6" spans="1:30" ht="21" customHeight="1" thickTop="1" thickBot="1" x14ac:dyDescent="0.3">
      <c r="A6" s="27"/>
      <c r="B6" s="10"/>
      <c r="C6" s="31">
        <f>VALUE(C1)</f>
        <v>2918.35</v>
      </c>
      <c r="D6" s="31">
        <f>D1*1</f>
        <v>1626.18</v>
      </c>
      <c r="E6" s="32">
        <f>VALUE(E1)</f>
        <v>14396.75</v>
      </c>
      <c r="F6" s="52" t="s">
        <v>41</v>
      </c>
      <c r="G6" s="39">
        <f>VALUE(G1)</f>
        <v>0</v>
      </c>
      <c r="H6" s="61" t="s">
        <v>48</v>
      </c>
      <c r="I6" s="53" t="s">
        <v>42</v>
      </c>
      <c r="J6" s="52" t="s">
        <v>42</v>
      </c>
      <c r="K6" s="60" t="s">
        <v>42</v>
      </c>
      <c r="L6" s="53" t="s">
        <v>47</v>
      </c>
      <c r="M6" s="33">
        <f>VALUE(M1)</f>
        <v>5470.07</v>
      </c>
      <c r="N6" s="11">
        <f>SQRT((0.1/1.96)^2+0.05^2)*M6</f>
        <v>390.7591529952133</v>
      </c>
      <c r="O6" s="32">
        <f>VALUE(O1)</f>
        <v>36475.480000000003</v>
      </c>
      <c r="P6" s="24">
        <f>SQRT((0.2/1.96)^2+0.05^2)*O6</f>
        <v>4144.7972751638326</v>
      </c>
      <c r="Q6" s="32">
        <f>VALUE(Q1)</f>
        <v>59.48</v>
      </c>
      <c r="R6" s="24">
        <f>SQRT((0.2/1.96)^2+0.05^2)*Q6</f>
        <v>6.7588566874718232</v>
      </c>
      <c r="S6" s="32">
        <f>VALUE(S1)</f>
        <v>840.44</v>
      </c>
      <c r="T6" s="12">
        <f>SQRT((0.2/1.96)^2+0.05^2)*S6</f>
        <v>95.501235951896774</v>
      </c>
      <c r="U6" s="45" t="s">
        <v>8</v>
      </c>
      <c r="V6" s="13" t="s">
        <v>9</v>
      </c>
      <c r="W6" s="13" t="s">
        <v>30</v>
      </c>
      <c r="X6" s="40" t="s">
        <v>31</v>
      </c>
      <c r="Y6" s="27"/>
      <c r="Z6" s="27"/>
      <c r="AA6" s="27"/>
      <c r="AB6" s="27"/>
      <c r="AC6" s="27"/>
      <c r="AD6" s="27"/>
    </row>
    <row r="7" spans="1:30" ht="12.95" customHeight="1" thickTop="1" x14ac:dyDescent="0.25">
      <c r="A7" s="27"/>
      <c r="B7" s="83" t="s">
        <v>26</v>
      </c>
      <c r="C7" s="75"/>
      <c r="D7" s="75"/>
      <c r="E7" s="75"/>
      <c r="F7" s="75"/>
      <c r="G7" s="76"/>
      <c r="H7" s="74" t="s">
        <v>33</v>
      </c>
      <c r="I7" s="75"/>
      <c r="J7" s="75"/>
      <c r="K7" s="75"/>
      <c r="L7" s="76"/>
      <c r="M7" s="121" t="s">
        <v>15</v>
      </c>
      <c r="N7" s="122"/>
      <c r="O7" s="122"/>
      <c r="P7" s="122"/>
      <c r="Q7" s="122"/>
      <c r="R7" s="122"/>
      <c r="S7" s="122"/>
      <c r="T7" s="123"/>
      <c r="U7" s="43">
        <v>100</v>
      </c>
      <c r="V7" s="43">
        <v>100</v>
      </c>
      <c r="W7" s="43">
        <v>35</v>
      </c>
      <c r="X7" s="44">
        <v>5</v>
      </c>
      <c r="Y7" s="56">
        <v>807</v>
      </c>
      <c r="Z7" s="56">
        <v>1563</v>
      </c>
      <c r="AA7" s="56">
        <v>1131</v>
      </c>
      <c r="AB7" s="56">
        <v>1252</v>
      </c>
      <c r="AC7" s="27"/>
      <c r="AD7" s="27"/>
    </row>
    <row r="8" spans="1:30" ht="12.95" customHeight="1" x14ac:dyDescent="0.25">
      <c r="A8" s="27"/>
      <c r="B8" s="84"/>
      <c r="C8" s="77"/>
      <c r="D8" s="77"/>
      <c r="E8" s="77"/>
      <c r="F8" s="77"/>
      <c r="G8" s="78"/>
      <c r="H8" s="77"/>
      <c r="I8" s="77"/>
      <c r="J8" s="77"/>
      <c r="K8" s="77"/>
      <c r="L8" s="78"/>
      <c r="M8" s="124" t="s">
        <v>16</v>
      </c>
      <c r="N8" s="125"/>
      <c r="O8" s="125"/>
      <c r="P8" s="125"/>
      <c r="Q8" s="125"/>
      <c r="R8" s="125"/>
      <c r="S8" s="125"/>
      <c r="T8" s="126"/>
      <c r="U8" s="42">
        <f t="shared" ref="U8:X9" si="0">VALUE(Y8)</f>
        <v>71</v>
      </c>
      <c r="V8" s="42">
        <f t="shared" si="0"/>
        <v>179</v>
      </c>
      <c r="W8" s="42">
        <f t="shared" si="0"/>
        <v>0</v>
      </c>
      <c r="X8" s="34">
        <f t="shared" si="0"/>
        <v>66</v>
      </c>
      <c r="Y8" s="56">
        <v>71</v>
      </c>
      <c r="Z8" s="56">
        <v>179</v>
      </c>
      <c r="AA8" s="56">
        <v>0</v>
      </c>
      <c r="AB8" s="56">
        <v>66</v>
      </c>
      <c r="AC8" s="27"/>
      <c r="AD8" s="27"/>
    </row>
    <row r="9" spans="1:30" ht="12.95" customHeight="1" x14ac:dyDescent="0.25">
      <c r="A9" s="27"/>
      <c r="B9" s="84"/>
      <c r="C9" s="77"/>
      <c r="D9" s="77"/>
      <c r="E9" s="77"/>
      <c r="F9" s="77"/>
      <c r="G9" s="78"/>
      <c r="H9" s="77"/>
      <c r="I9" s="77"/>
      <c r="J9" s="77"/>
      <c r="K9" s="77"/>
      <c r="L9" s="78"/>
      <c r="M9" s="124" t="s">
        <v>22</v>
      </c>
      <c r="N9" s="128"/>
      <c r="O9" s="128"/>
      <c r="P9" s="128"/>
      <c r="Q9" s="128"/>
      <c r="R9" s="128"/>
      <c r="S9" s="128"/>
      <c r="T9" s="129"/>
      <c r="U9" s="42">
        <f t="shared" si="0"/>
        <v>0</v>
      </c>
      <c r="V9" s="42">
        <f t="shared" si="0"/>
        <v>0</v>
      </c>
      <c r="W9" s="42">
        <f t="shared" si="0"/>
        <v>0</v>
      </c>
      <c r="X9" s="34">
        <f t="shared" si="0"/>
        <v>0</v>
      </c>
      <c r="Y9" s="27"/>
      <c r="Z9" s="27"/>
      <c r="AA9" s="27"/>
      <c r="AB9" s="27"/>
      <c r="AC9" s="27"/>
      <c r="AD9" s="27"/>
    </row>
    <row r="10" spans="1:30" ht="12.95" customHeight="1" x14ac:dyDescent="0.25">
      <c r="A10" s="27"/>
      <c r="B10" s="84"/>
      <c r="C10" s="77"/>
      <c r="D10" s="77"/>
      <c r="E10" s="77"/>
      <c r="F10" s="77"/>
      <c r="G10" s="78"/>
      <c r="H10" s="77"/>
      <c r="I10" s="77"/>
      <c r="J10" s="77"/>
      <c r="K10" s="77"/>
      <c r="L10" s="78"/>
      <c r="M10" s="130" t="s">
        <v>23</v>
      </c>
      <c r="N10" s="131"/>
      <c r="O10" s="131"/>
      <c r="P10" s="131"/>
      <c r="Q10" s="131"/>
      <c r="R10" s="131"/>
      <c r="S10" s="131"/>
      <c r="T10" s="132"/>
      <c r="U10" s="28" t="str">
        <f>IF(U9/U8&lt;0.95,"NE","DA")</f>
        <v>NE</v>
      </c>
      <c r="V10" s="41" t="str">
        <f>IF(V9/V8&lt;0.95,"NE","DA")</f>
        <v>NE</v>
      </c>
      <c r="W10" s="41" t="e">
        <f>IF(W9/W8&lt;0.95,"NE","DA")</f>
        <v>#DIV/0!</v>
      </c>
      <c r="X10" s="29" t="str">
        <f>IF(X9/X8&lt;0.95,"NE","DA")</f>
        <v>NE</v>
      </c>
      <c r="Y10" s="27"/>
      <c r="Z10" s="27"/>
      <c r="AA10" s="27"/>
      <c r="AB10" s="27"/>
      <c r="AC10" s="27"/>
      <c r="AD10" s="27"/>
    </row>
    <row r="11" spans="1:30" ht="12.95" customHeight="1" x14ac:dyDescent="0.25">
      <c r="A11" s="27"/>
      <c r="B11" s="84"/>
      <c r="C11" s="77"/>
      <c r="D11" s="77"/>
      <c r="E11" s="77"/>
      <c r="F11" s="77"/>
      <c r="G11" s="78"/>
      <c r="H11" s="77"/>
      <c r="I11" s="77"/>
      <c r="J11" s="77"/>
      <c r="K11" s="77"/>
      <c r="L11" s="78"/>
      <c r="M11" s="130" t="s">
        <v>24</v>
      </c>
      <c r="N11" s="131"/>
      <c r="O11" s="131"/>
      <c r="P11" s="131"/>
      <c r="Q11" s="131"/>
      <c r="R11" s="131"/>
      <c r="S11" s="131"/>
      <c r="T11" s="132"/>
      <c r="U11" s="57">
        <v>108</v>
      </c>
      <c r="V11" s="57">
        <v>576</v>
      </c>
      <c r="W11" s="57">
        <v>0</v>
      </c>
      <c r="X11" s="59">
        <v>244</v>
      </c>
      <c r="Y11" s="27"/>
      <c r="Z11" s="27"/>
      <c r="AA11" s="27"/>
      <c r="AB11" s="27"/>
      <c r="AC11" s="27"/>
      <c r="AD11" s="27"/>
    </row>
    <row r="12" spans="1:30" ht="12.95" customHeight="1" x14ac:dyDescent="0.25">
      <c r="A12" s="27"/>
      <c r="B12" s="85"/>
      <c r="C12" s="79"/>
      <c r="D12" s="79"/>
      <c r="E12" s="79"/>
      <c r="F12" s="79"/>
      <c r="G12" s="80"/>
      <c r="H12" s="79"/>
      <c r="I12" s="79"/>
      <c r="J12" s="79"/>
      <c r="K12" s="79"/>
      <c r="L12" s="80"/>
      <c r="M12" s="130" t="s">
        <v>25</v>
      </c>
      <c r="N12" s="131"/>
      <c r="O12" s="131"/>
      <c r="P12" s="131"/>
      <c r="Q12" s="131"/>
      <c r="R12" s="131"/>
      <c r="S12" s="131"/>
      <c r="T12" s="132"/>
      <c r="U12" s="57">
        <v>0</v>
      </c>
      <c r="V12" s="58">
        <v>3</v>
      </c>
      <c r="W12" s="58">
        <v>0</v>
      </c>
      <c r="X12" s="64">
        <v>3</v>
      </c>
      <c r="Y12" s="27"/>
      <c r="Z12" s="27"/>
      <c r="AA12" s="27"/>
      <c r="AB12" s="27"/>
      <c r="AC12" s="27"/>
      <c r="AD12" s="27"/>
    </row>
    <row r="13" spans="1:30" ht="12.95" customHeight="1" x14ac:dyDescent="0.25">
      <c r="A13" s="27"/>
      <c r="B13" s="86" t="s">
        <v>34</v>
      </c>
      <c r="C13" s="87"/>
      <c r="D13" s="87"/>
      <c r="E13" s="87"/>
      <c r="F13" s="88"/>
      <c r="G13" s="89"/>
      <c r="H13" s="81" t="s">
        <v>17</v>
      </c>
      <c r="I13" s="15"/>
      <c r="J13" s="16"/>
      <c r="K13" s="16"/>
      <c r="L13" s="17"/>
      <c r="M13" s="124" t="s">
        <v>18</v>
      </c>
      <c r="N13" s="125"/>
      <c r="O13" s="125"/>
      <c r="P13" s="125"/>
      <c r="Q13" s="125"/>
      <c r="R13" s="125"/>
      <c r="S13" s="125"/>
      <c r="T13" s="126"/>
      <c r="U13" s="14"/>
      <c r="V13" s="42"/>
      <c r="W13" s="42"/>
      <c r="X13" s="34"/>
      <c r="Y13" s="27"/>
      <c r="Z13" s="27"/>
      <c r="AA13" s="27"/>
      <c r="AB13" s="27"/>
      <c r="AC13" s="27"/>
      <c r="AD13" s="27"/>
    </row>
    <row r="14" spans="1:30" ht="12.95" customHeight="1" x14ac:dyDescent="0.25">
      <c r="A14" s="27"/>
      <c r="B14" s="84"/>
      <c r="C14" s="77"/>
      <c r="D14" s="77"/>
      <c r="E14" s="77"/>
      <c r="F14" s="90"/>
      <c r="G14" s="91"/>
      <c r="H14" s="81"/>
      <c r="I14" s="18"/>
      <c r="J14" s="48"/>
      <c r="K14" s="19"/>
      <c r="L14" s="20"/>
      <c r="M14" s="112" t="s">
        <v>19</v>
      </c>
      <c r="N14" s="113"/>
      <c r="O14" s="113"/>
      <c r="P14" s="113"/>
      <c r="Q14" s="113"/>
      <c r="R14" s="113"/>
      <c r="S14" s="113"/>
      <c r="T14" s="114"/>
      <c r="U14" s="54" t="s">
        <v>43</v>
      </c>
      <c r="V14" s="54" t="s">
        <v>43</v>
      </c>
      <c r="W14" s="54" t="s">
        <v>43</v>
      </c>
      <c r="X14" s="62" t="s">
        <v>49</v>
      </c>
      <c r="Y14" s="27"/>
      <c r="Z14" s="27"/>
      <c r="AA14" s="27"/>
      <c r="AB14" s="27"/>
      <c r="AC14" s="27"/>
      <c r="AD14" s="27"/>
    </row>
    <row r="15" spans="1:30" ht="12.95" customHeight="1" thickBot="1" x14ac:dyDescent="0.3">
      <c r="A15" s="27"/>
      <c r="B15" s="92"/>
      <c r="C15" s="93"/>
      <c r="D15" s="93"/>
      <c r="E15" s="93"/>
      <c r="F15" s="93"/>
      <c r="G15" s="94"/>
      <c r="H15" s="82"/>
      <c r="I15" s="21"/>
      <c r="J15" s="22"/>
      <c r="K15" s="22"/>
      <c r="L15" s="23"/>
      <c r="M15" s="115" t="s">
        <v>20</v>
      </c>
      <c r="N15" s="116"/>
      <c r="O15" s="116"/>
      <c r="P15" s="116"/>
      <c r="Q15" s="116"/>
      <c r="R15" s="116"/>
      <c r="S15" s="116"/>
      <c r="T15" s="117"/>
      <c r="U15" s="55" t="s">
        <v>44</v>
      </c>
      <c r="V15" s="55" t="s">
        <v>44</v>
      </c>
      <c r="W15" s="55" t="s">
        <v>44</v>
      </c>
      <c r="X15" s="63" t="s">
        <v>44</v>
      </c>
      <c r="Y15" s="27"/>
      <c r="Z15" s="27"/>
      <c r="AA15" s="27"/>
      <c r="AB15" s="27"/>
      <c r="AC15" s="27"/>
      <c r="AD15" s="27"/>
    </row>
    <row r="16" spans="1:30" ht="12" thickTop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x14ac:dyDescent="0.25">
      <c r="A18" s="27"/>
      <c r="B18" s="4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1:3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1:3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1:3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3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3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30" x14ac:dyDescent="0.25">
      <c r="A29" s="36"/>
      <c r="B29" s="27"/>
      <c r="C29" s="27"/>
      <c r="D29" s="27"/>
    </row>
    <row r="30" spans="1:30" x14ac:dyDescent="0.25">
      <c r="A30" s="36"/>
      <c r="B30" s="35"/>
      <c r="C30" s="35"/>
      <c r="D30" s="27"/>
    </row>
    <row r="31" spans="1:30" x14ac:dyDescent="0.25">
      <c r="A31" s="36"/>
      <c r="B31" s="35">
        <f>ROUND((B30+D6)/24,0)</f>
        <v>68</v>
      </c>
      <c r="C31" s="35">
        <f>ROUND(((C30+D6)/24),0)</f>
        <v>68</v>
      </c>
      <c r="D31" s="27"/>
    </row>
    <row r="32" spans="1:30" x14ac:dyDescent="0.25">
      <c r="A32" s="36"/>
      <c r="B32" s="35"/>
      <c r="C32" s="35"/>
      <c r="D32" s="27"/>
    </row>
    <row r="33" spans="1:4" x14ac:dyDescent="0.25">
      <c r="A33" s="27"/>
      <c r="B33" s="27"/>
      <c r="C33" s="27"/>
      <c r="D33" s="27"/>
    </row>
    <row r="34" spans="1:4" x14ac:dyDescent="0.25">
      <c r="A34" s="27"/>
      <c r="B34" s="27"/>
      <c r="C34" s="27"/>
      <c r="D34" s="27"/>
    </row>
    <row r="35" spans="1:4" x14ac:dyDescent="0.25">
      <c r="A35" s="27"/>
      <c r="B35" s="27"/>
      <c r="C35" s="27"/>
      <c r="D35" s="27"/>
    </row>
  </sheetData>
  <mergeCells count="27">
    <mergeCell ref="M9:T9"/>
    <mergeCell ref="M10:T10"/>
    <mergeCell ref="M11:T11"/>
    <mergeCell ref="M12:T12"/>
    <mergeCell ref="M13:T13"/>
    <mergeCell ref="B3:B4"/>
    <mergeCell ref="E3:F4"/>
    <mergeCell ref="M7:T7"/>
    <mergeCell ref="M8:T8"/>
    <mergeCell ref="Q3:R4"/>
    <mergeCell ref="S3:T4"/>
    <mergeCell ref="U2:X5"/>
    <mergeCell ref="H7:L12"/>
    <mergeCell ref="H13:H15"/>
    <mergeCell ref="B7:G12"/>
    <mergeCell ref="B13:G15"/>
    <mergeCell ref="G3:H4"/>
    <mergeCell ref="B2:H2"/>
    <mergeCell ref="I2:L2"/>
    <mergeCell ref="I3:L3"/>
    <mergeCell ref="M3:N4"/>
    <mergeCell ref="O3:P4"/>
    <mergeCell ref="D3:D4"/>
    <mergeCell ref="M2:T2"/>
    <mergeCell ref="M14:T14"/>
    <mergeCell ref="M15:T15"/>
    <mergeCell ref="C3:C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7" orientation="landscape" horizontalDpi="4294967293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Anamarija Sinovčić Merkaš</cp:lastModifiedBy>
  <cp:lastPrinted>2020-11-29T18:41:32Z</cp:lastPrinted>
  <dcterms:created xsi:type="dcterms:W3CDTF">2016-03-23T18:14:16Z</dcterms:created>
  <dcterms:modified xsi:type="dcterms:W3CDTF">2024-03-27T12:45:30Z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c8c1520a-688e-475a-afd2-94964e6b3c40</vt:lpwstr>
  </property>
  <property fmtid="{D5CDD505-2E9C-101B-9397-08002B2CF9AE}" pid="3" name="KLASIFIKACIJA">
    <vt:lpwstr>NEKLASIFICIRANO</vt:lpwstr>
  </property>
</Properties>
</file>